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obilferrotrecenta-my.sharepoint.com/personal/camilla_mobilferrotrecenta_onmicrosoft_com/Documents/4- AGENTI MECO/AGENTI ITALIA/00 - COMMERCIALE MECO/STRUMENTI AGENTI MECO/BANDI E FINANZIAMENTI/RISORSE IN COMUNE/"/>
    </mc:Choice>
  </mc:AlternateContent>
  <xr:revisionPtr revIDLastSave="112" documentId="13_ncr:1_{8949A599-7A63-44A6-A977-1F5089C5B660}" xr6:coauthVersionLast="47" xr6:coauthVersionMax="47" xr10:uidLastSave="{7EF51257-54EF-4B54-BAE1-2425105E6DFA}"/>
  <bookViews>
    <workbookView xWindow="-120" yWindow="-16320" windowWidth="29040" windowHeight="15720" xr2:uid="{9ABC9951-9801-4260-A742-59613CC7261C}"/>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0" i="1" l="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I39" i="1"/>
  <c r="H39" i="1"/>
  <c r="I38" i="1"/>
  <c r="H38" i="1"/>
  <c r="H37" i="1"/>
  <c r="I37" i="1"/>
  <c r="G35" i="1"/>
  <c r="I35" i="1" s="1"/>
  <c r="H33" i="1"/>
  <c r="I33" i="1"/>
  <c r="H32" i="1"/>
  <c r="I32" i="1"/>
  <c r="H31" i="1"/>
  <c r="I31" i="1"/>
  <c r="I50" i="1"/>
  <c r="H50" i="1"/>
  <c r="I49" i="1"/>
  <c r="H49" i="1"/>
  <c r="I48" i="1"/>
  <c r="H48" i="1"/>
  <c r="I47" i="1"/>
  <c r="H47" i="1"/>
  <c r="I46" i="1"/>
  <c r="H46" i="1"/>
  <c r="I45" i="1"/>
  <c r="H45" i="1"/>
  <c r="I44" i="1"/>
  <c r="H44" i="1"/>
  <c r="I43" i="1"/>
  <c r="H43" i="1"/>
  <c r="I42" i="1"/>
  <c r="H42" i="1"/>
  <c r="I41" i="1"/>
  <c r="H41" i="1"/>
  <c r="I40" i="1"/>
  <c r="H40" i="1"/>
  <c r="I36" i="1"/>
  <c r="H36" i="1"/>
  <c r="I34" i="1"/>
  <c r="H34"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I11" i="1"/>
  <c r="H11" i="1"/>
  <c r="I10" i="1"/>
  <c r="H10" i="1"/>
  <c r="H35" i="1" l="1"/>
  <c r="I9" i="1"/>
  <c r="J9" i="1" s="1"/>
  <c r="H9" i="1"/>
  <c r="C2" i="1" l="1"/>
  <c r="C3" i="1" s="1"/>
  <c r="C4"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futureMetadata>
  <valueMetadata count="3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valueMetadata>
</metadata>
</file>

<file path=xl/sharedStrings.xml><?xml version="1.0" encoding="utf-8"?>
<sst xmlns="http://schemas.openxmlformats.org/spreadsheetml/2006/main" count="186" uniqueCount="107">
  <si>
    <t>TOTALE IMPORTO SELEZIONATO (iva esclusa)</t>
  </si>
  <si>
    <t>Vedi le caratteristiche degli arredi</t>
  </si>
  <si>
    <t>Iva 22%</t>
  </si>
  <si>
    <t>TOTALE IMPORTO SELEZIONATO (iva compresa)</t>
  </si>
  <si>
    <t xml:space="preserve">Non hai trovato gli arredi cercavi?                                                          Hai bisogno di una consulenza o di un sopralluogo gratuito? </t>
  </si>
  <si>
    <t>Intervento</t>
  </si>
  <si>
    <t>Tipologia arredo</t>
  </si>
  <si>
    <t>Codice</t>
  </si>
  <si>
    <t>Q.tà</t>
  </si>
  <si>
    <t>Descrizione</t>
  </si>
  <si>
    <t>Prezzo iva esclusa</t>
  </si>
  <si>
    <t>€ Totale iva esclusa</t>
  </si>
  <si>
    <t>Prezzo iva inclusa</t>
  </si>
  <si>
    <t>€ Totale iva inclusa</t>
  </si>
  <si>
    <t>APPENDIABITI</t>
  </si>
  <si>
    <t xml:space="preserve">RISORSE IN COMUNE </t>
  </si>
  <si>
    <t xml:space="preserve"> PNRR "RISORSE IN COMUNE"  </t>
  </si>
  <si>
    <t>0312</t>
  </si>
  <si>
    <t>0321</t>
  </si>
  <si>
    <t>MT3CCS</t>
  </si>
  <si>
    <t>JL013C</t>
  </si>
  <si>
    <t>CASSETTIERE</t>
  </si>
  <si>
    <t>LAMPADE DA ARREDO</t>
  </si>
  <si>
    <t>VZ890AA + VZTOP90 + VZ82FF</t>
  </si>
  <si>
    <t>VZ190AA + VZTOP90 + VZ160FF</t>
  </si>
  <si>
    <t>VZ290AA + VZTOP90 + VZ200FF</t>
  </si>
  <si>
    <t>VZ29000 + VZB90CA + VZA90VA + VZTOP90 + VZ200FF</t>
  </si>
  <si>
    <t>MT912SM</t>
  </si>
  <si>
    <t>MT915SM</t>
  </si>
  <si>
    <t>MT918SM</t>
  </si>
  <si>
    <t>MT210BT</t>
  </si>
  <si>
    <t>MT215SM</t>
  </si>
  <si>
    <t>MT218SM</t>
  </si>
  <si>
    <t>MOBILI CONTENITORI UFFICIO E ARMADI METALLICI</t>
  </si>
  <si>
    <t>POGGIAPIEDI</t>
  </si>
  <si>
    <t>JL1608M74</t>
  </si>
  <si>
    <t>JL1808M74</t>
  </si>
  <si>
    <t>JL2008M74</t>
  </si>
  <si>
    <t>VZ1608M74</t>
  </si>
  <si>
    <t>VZ1808M74</t>
  </si>
  <si>
    <t>VZ2008M74</t>
  </si>
  <si>
    <t>JL018V</t>
  </si>
  <si>
    <t xml:space="preserve">SCRIVANIA SINGOLA: Scrivania operativa. Struttura portante: il piede a terra è in lamiera, stampata e sagomata per evitare qualsiasi tipo di spigolo vivo, preforata al centro per l’innesto del tubolare verticale a sezione ellittica 40 x 80 m. La gamba si completa superiormente con la mensola di ripartizione dei carichi preforata secondo il passo dei fori/bussole predisposti al di sotto del piano. La trave si incastra rigidamente al fusto della gamba. Il piano è realizzato in truciolare melaminico spessore 25 mm, bordato lungo il perimetro in ABS. Dotate alla faccia inferiore delle bussole per il fissaggio del piano sulle strutture. </t>
  </si>
  <si>
    <t>SCRIVANIA SINGOLA: Scrivania operativa. Struttura portante realizzata con pannelli in truciolare spessore 25 mm, bordati perimetralmente in ABS. La gonna frontale è legata ai fianchi a formare un telaio su cui poggiare e fissare il top scrivania.Piano di lavoro realizzato in truciolare melaminico spessore 25/28 mm, bordato lungo il perimetro in ABS. Dotate alla faccia inferiore dei riscontri utili al fissaggio del piano alla struttura (sistema tiranti/barilotti).</t>
  </si>
  <si>
    <t>Scrivania semidirezionale. La gamba pannellata ha delle piastre a terra predisposte per l’inserimento dei piedini livellatori. Tutte le strutture metalliche sono verniciate a caldo (200 °), in forno con polveri epossipoliestere.Piani di lavoro e gambe pannellate in eco-legno spessore 40 mm. I piani di lavoro in particolare sono a spigolo arrotondato con raggio di curvatura 45 mm.</t>
  </si>
  <si>
    <t>SCRIVANIE</t>
  </si>
  <si>
    <t>SEDIE PER UFFICO</t>
  </si>
  <si>
    <t>JL3012M7M</t>
  </si>
  <si>
    <t>JL4012M7M</t>
  </si>
  <si>
    <t>VZ2510M7M</t>
  </si>
  <si>
    <t>JL132V</t>
  </si>
  <si>
    <t>ME070V</t>
  </si>
  <si>
    <t>ME071V</t>
  </si>
  <si>
    <t>TR1616M7M</t>
  </si>
  <si>
    <t>TAVOLI RIUNIONE</t>
  </si>
  <si>
    <t>www.meco-office.com</t>
  </si>
  <si>
    <t>commerciale@meco-office.com</t>
  </si>
  <si>
    <t>ATTACCAPANNI A PARETE 5 POSTI NOBILITATO CM 100X15
Supporto tavoletta in legno in truciolare nobilitato classe E1, grucce in plastica indeformabili.</t>
  </si>
  <si>
    <t>CASSETTIERA METALLICA A 3 CASSETTI E CASSETTINO PORTA CANCELLERIA IN METALLO SU RUOTE
Cassettiera in metallo spessore 15/10 alla quale vengono saldati i fianchi e la schiena realizzati in lamiera di acciaio piegata e stampata spessore 8/10.
L’involucro cassetto è realizzato in lamiera di acciaio stampato come la facciata dei cassetti.Composto da 3 cassetti che scorrono su guide a rullini ad estrazione parziale sui cassetti normali ed a sfere ad estrazione totale. Maniglia totale cassetto con impugnatura laterale. Completa di quattro ruote piroettanti a carrarmato Ø30 con perno fissate al blocco cassettiera grazie ad inserti presenti nel la scocca; 2 ruote sono dotate di freno. La cassettiera è dotata di serratura tipo Yale sistema di chiusura centralizzata con sistema anti tilt di serie. La serratura è dotata di chiave pieghevole (ai fini anti-infortunistici) in duplice copia ciascuna dotata di guscio di protezione serratura in materiale plastico.</t>
  </si>
  <si>
    <t>CASSETTIERA IN MELAMINICO SU RUOTE IN TINTA 3 CASSETTI
Struttura costituita da un involucro in melaminico spessore 18 mm colore argento o bianca; tutti i componenti, base, cappello, fianchi e retro sono tra loro spinati. La cassettiera è disponibile con tre cassetti A6. I cassetti scorrono su guide dei tipo a semplice estrazione dotate di cuscinetti a sfere metallici, rivestiti in nylon. Ciascun cassetto è dotato di una maniglia in plastica di colore argento a forma di archetto. Essa è dotata alla base di quattro ruote piroettanti Ø50. La cassettiera è dotata di serratura tipo Yale per la chiusura simultanea dei cassetti e chiave pieghevole ai fini anti-infortunistici.</t>
  </si>
  <si>
    <t>ARMADIO BASSO IN LEGNO AD ANTE BATTENTI CIECHE L90 P45 H82.
La struttura ha profondità 45 cm.
La scocca appoggia direttamente su 5 piedi in plastica con livellatore. La scocca “fianchi, fondo, cappello e schienale” sono realizzati con pannelli in truciolare melaminico spessore 18 mm, bordati con profilo in ABS. I piani interni truciolare melaminico spessore 25 mm, bordati con profilo in ABS, sono sorretti da 4 reggi ripiani spostabili in diverse altezze su apposite forature a passo 32 presenti nei fianchi.</t>
  </si>
  <si>
    <t>ARMADIO MEDIO IN LEGNO AD ANTE BATTENTI CIECHE L90 P45 H160.
La struttura ha profondità 45 cm.
La scocca appoggia direttamente su 5 piedi in plastica con livellatore. La scocca “fianchi, fondo, cappello e schienale” sono realizzati con pannelli in truciolare melaminico spessore 18 mm, bordati con profilo in ABS. I piani interni truciolare melaminico spessore 25 mm, bordati con profilo in ABS, sono sorretti da 4 reggi ripiani spostabili in diverse altezze su apposite forature a passo 32 presenti nei fianchi.</t>
  </si>
  <si>
    <t>ARMADIO ALTO IN LEGNO AD ANTE BATTENTI CIECHE L90 P45 H200.
Armadio alto costruito con pannelli in truciolare melaminico.La struttura ha profondità 45 cm. La scocca appoggia direttamente su 5 piedi in plastica con livellatore. La scocca “fianchi, fondo, cappello e schienale” sono realizzati con pannelli in truciolare melaminico spessore 18 mm, bordati con profilo in ABS. I piani interni truciolare melaminico spessore 25 mm, bordati con profilo in ABS, sono sorretti da 4 reggi ripiani spostabili in diverse altezze su apposite forature a passo 32 presenti nei fianchi.</t>
  </si>
  <si>
    <t>ARMADIO ALTO IN LEGNO AD ANTE BATTENTI IN VETRO E LEGNO L90 P43 H200.
Armadio alto 4 ante, di cui 2 ante superiori in vetro e 2 ante infeririori in melaminico costruito con pannelli in truciolare melaminico.
La struttura ha profondità 45 cm.
La scocca appoggia direttamente su 5 piedi in plastica con livellatore. La scocca “fianchi, fondo, cappello e schienale” sono realizzati con pannelli in truciolare melaminico spessore 18 mm, bordati con profilo in ABS. I piani interni truciolare melaminico spessore 25 mm, bordati con profilo in ABS, sono sorretti da 4 reggi ripiani spostabili in diverse altezze su apposite forature a passo 32 presenti nei fianchi.</t>
  </si>
  <si>
    <t>ARMADIO IN METALLO AD ANTE SCORREVOLI L120 P45 H90.
Armadio sopralzo composto da struttura metallica smontabile, scomposta in fianchi, cappello, fondo, retro, ante e ripiani interni. Tutti i componenti si ricavano da lamiera di acciaio (uni 5866) e vengono assemblati ad incastro e fissati per mezzo di viti. Il fianco è ricavato da lamiera piegata a C, nervata verso l’interno della struttura, su cui si ricava una cremagliera di asole per l’incastro di 4 ganci reggi-piani, posizionati ai 4 angoli di ciascun piano. I piani (spessore 28 mm) sono realizzati con pieghe perimetrali che consentono l’alloggiamento delle cartelle sospese ad interasse 33. Dotato di un ripiano interno e ante scorrevoli.</t>
  </si>
  <si>
    <t>ARMADIO IN METALLO AD ANTE SCORREVOLI L150 P45 H90.</t>
  </si>
  <si>
    <t>ARMADIO IN METALLO AD ANTE SCORREVOLI L180 P45 H90.
Armadio sopralzo composto da struttura metallica smontabile, scomposta in fianchi, cappello, fondo, retro, ante e ripiani interni. Tutti i componenti si ricavano da lamiera di acciaio (uni 5866) e vengono assemblati ad incastro e fissati per mezzo di viti. Il fianco è ricavato da lamiera piegata a C, nervata verso l’interno della struttura, su cui si ricava una cremagliera di asole per l’incastro di 4 ganci reggi-piani, posizionati ai 4 angoli di ciascun piano. I piani (spessore 28 mm) sono realizzati con pieghe perimetrali che consentono l’alloggiamento delle cartelle sospese ad interasse 33. Dotato di un ripiano interno e ante scorrevoli.</t>
  </si>
  <si>
    <t>ARMADIO IN METALLO CON ANTE BATTENTI L100 P45 H 200.
Armadio alto composto da struttura metallica smontabile, scomposta in fianchi, cappello, fondo, retro, ante e ripiani interni. Tutti i componenti si ricavano da lamiera di acciaio (uni 5866) e vengono assemblati ad incastro e fissati per mezzo di viti. Il fianco è ricavato da lamiera piegata a C, nervata verso l’interno della struttura, su cui si ricava una cremagliera di asole per l’incastro di 4 ganci reggi-piani, posizionati ai 4 angoli di ciascun piano. I piani (spessore 28 mm) sono realizzati con pieghe perimetrali che consentono l’alloggiamento delle cartelle sospese ad interasse 33. Dotato di quattro ripiani interno e ante battenti.</t>
  </si>
  <si>
    <t>ARMADIO IN METALLO CON ANTE SCORREVOLI L150 P 45 H 200.
Armadio alto composto da struttura metallica smontabile, scomposta in fianchi, cappello, fondo, retro, ante e ripiani interni. Tutti i componenti si ricavano da lamiera di acciaio (uni 5866) e vengono assemblati ad incastro e fissati per mezzo di viti. Il fianco è ricavato da lamiera piegata a C, nervata verso l’interno della struttura, su cui si ricava una cremagliera di asole per l’incastro di 4 ganci reggi-piani, posizionati ai 4 angoli di ciascun piano. I piani (spessore 28 mm) sono realizzati con pieghe perimetrali che consentono l’alloggiamento delle cartelle sospese ad interasse 33. Dotato di quattro ripiani interno e ante scorrevoli.</t>
  </si>
  <si>
    <t>ARMADIO IN METALLO CON ANTE SCORREVOLI L180 P 45 H 200.
Armadio alto composto da struttura metallica smontabile, scomposta in fianchi, cappello, fondo, retro, ante e ripiani interni. Tutti i componenti si ricavano da lamiera di acciaio (uni 5866) e vengono assemblati ad incastro e fissati per mezzo di viti. Il fianco è ricavato da lamiera piegata a C, nervata verso l’interno della struttura, su cui si ricava una cremagliera di asole per l’incastro di 4 ganci reggi-piani, posizionati ai 4 angoli di ciascun piano. I piani (spessore 28 mm) sono realizzati con pieghe perimetrali che consentono l’alloggiamento delle cartelle sospese ad interasse 33. Dotato di quattro ripiani interno e ante scorrevoli.</t>
  </si>
  <si>
    <t xml:space="preserve">SCRIVANIA SINGOLA
Scrivania operativa. Struttura portante: il piede a terra è in lamiera, stampata e sagomata per evitare qualsiasi tipo di spigolo vivo, preforata al centro per l’innesto del tubolare verticale a sezione ellittica 40 x 80 m. La gamba si completa superiormente con la mensola di ripartizione dei carichi preforata secondo il passo dei fori/bussole predisposti al di sotto del piano. La trave si incastra rigidamente al fusto della gamba. Il piano è realizzato in truciolare melaminico spessore 25 mm, bordato lungo il perimetro in ABS. Dotate alla faccia inferiore delle bussole per il fissaggio del piano sulle strutture. </t>
  </si>
  <si>
    <t>VZ1608M74 + VZ0806AL3C</t>
  </si>
  <si>
    <t>VZ1808M74 + VZ0806AL3C</t>
  </si>
  <si>
    <t>VZ2008M74 + VZ0806AL3C</t>
  </si>
  <si>
    <t>Lampada per scrivania operativa</t>
  </si>
  <si>
    <t>SCRIVANIA SINGOLA CON ALLUNGO E CASSETIERA TRE CASSETTI
Scrivania operativa. Struttura portante realizzata con pannelli in truciolare spessore 25 mm, bordati perimetralmente in ABS. La gonna frontale è legata ai fianchi a formare un telaio su cui poggiare e fissare il top scrivania.Piano di lavoro realizzato in truciolare melaminico spessore 25/28 mm, bordato lungo il perimetro in ABS. Dotate alla faccia inferiore dei riscontri utili al fissaggio del piano alla struttura (sistema tiranti/barilotti).</t>
  </si>
  <si>
    <t>SCRIVANIA SINGOLA CON ALLUNGO E CASSETTIERA TRE CASSETTI
Scrivania operativa. Struttura portante realizzata con pannelli in truciolare spessore 25 mm, bordati perimetralmente in ABS. La gonna frontale è legata ai fianchi a formare un telaio su cui poggiare e fissare il top scrivania.Piano di lavoro realizzato in truciolare melaminico spessore 25/28 mm, bordato lungo il perimetro in ABS. Dotate alla faccia inferiore dei riscontri utili al fissaggio del piano alla struttura (sistema tiranti/barilotti).</t>
  </si>
  <si>
    <t>JL018V + JL022V</t>
  </si>
  <si>
    <t>SCRIVANIA SEMIDIREZIONALE PANNELLATA CON ALLUNGO
Allungo per scrivania semidirezionale. La gamba pannellata ha delle piastre a terra predisposte per l’inserimento dei piedini livellatori. Tutte le strutture metalliche sono verniciate a caldo (200 °), in forno con polveri epossipoliestere.Piani di lavoro e gambe pannellate in eco-legno spessore 40 mm. I piani di lavoro in particolare sono a spigolo arrotondato con raggio di curvatura 45 mm.</t>
  </si>
  <si>
    <t>(DX) ME047V</t>
  </si>
  <si>
    <t>(SX) ME048V</t>
  </si>
  <si>
    <t>Scrivania direzionale PENISOLA A DESTRA
. Realizzata con tubolare di alluminio tagliato e saldato a portale. Una coppia di travi longitudinali in tubolare d’acciaio collegano rigidamente le due gambe terminali realizzando un telaio autoportante. A terra un tappo in ABS chiude il tubo ospitando il piedino filettato per la messa “a bolla” del piano al termine del montaggio. Si propone in combinazione con la gamba anche una gamba cilindrica composta da base e fusto verticale, il tutto sempre in acciaio. Il piano di lavoro è di spessore 40 mm.</t>
  </si>
  <si>
    <t>Scrivania direzionale PENISOLA A SINISTRA
. Realizzata con tubolare di alluminio tagliato e saldato a portale. Una coppia di travi longitudinali in tubolare d’acciaio collegano rigidamente le due gambe terminali realizzando un telaio autoportante. A terra un tappo in ABS chiude il tubo ospitando il piedino filettato per la messa “a bolla” del piano al termine del montaggio. Si propone in combinazione con la gamba anche una gamba cilindrica composta da base e fusto verticale, il tutto sempre in acciaio. Il piano di lavoro è di spessore 40 mm.</t>
  </si>
  <si>
    <t>(DX) ME158V</t>
  </si>
  <si>
    <t>(SX) ME159V</t>
  </si>
  <si>
    <t>SCRIVANIA CON PENISOLA E ALLUNGO A DESTRA
(C) L265 P 170 H 74</t>
  </si>
  <si>
    <t>SCRIVANIA CON PENISOLA E ALLUNGO A SINISTRA
(C) L265 P 170 H 74</t>
  </si>
  <si>
    <t>TAVOLO RIUONIONE RETTANGOLARE 3 METRI
L300 P120</t>
  </si>
  <si>
    <t>TAVOLO RIUONIONE RETTANGOLARE 4 METRI
L400 P120 H74</t>
  </si>
  <si>
    <t>TAVOLO RIUONIONE RETTANGOLARE 2,5 METRI
L250 P100 H74</t>
  </si>
  <si>
    <t>TAVOLO RIUONIONE 3,5 METRI
L350 P120 H75</t>
  </si>
  <si>
    <t>TAVOLO RIUONIONE 2,5 METRI
L 250 P120 H 74</t>
  </si>
  <si>
    <t>TAVOLO RIUONIONE 4 METRI
L 400 P120 H 74</t>
  </si>
  <si>
    <t>TAVOLO RIUNIONE QUADRATO 
L160 P 165 H74</t>
  </si>
  <si>
    <t>132B</t>
  </si>
  <si>
    <t>135B</t>
  </si>
  <si>
    <t>ATTACCAPANNI AUTOPORTANTE COLONNA GRIGIO PLASTICHE NERE
Struttura portante in tubo acciaio con terminali in plastica nera. Verniciatura a polveri epossidiche previo sgrassaggio e fosfatazione cotte a forno a 200°C.</t>
  </si>
  <si>
    <t>138B</t>
  </si>
  <si>
    <t>POLTRONA DIREZEZIONALE CON BRACCIOLI REGOLABILI
CM 50X70X98/107H
Poltrona operativa, schienale maxi con movimento up-down, syncro antishock, base e cover neri. Coppia braccioli in polipropilene nero, regolabili in altezza.</t>
  </si>
  <si>
    <t>POLTRONA SEMI DIREZIONALE CON BRACCIOLI REGOLABILI
CM 51X70X105/113H
Sedile imbottito, schienale in polipropilene rinforzato rivestito con rete di poliestere. Supporto lombare regolabile in altezza. Braccioli in polipropilene nero regolabili in altezza. Meccanismo Syncro multiblock con sistema antishock. 
Ruote° 65 in poliammide (AR4). Base girevole in nylon nero.</t>
  </si>
  <si>
    <t>POLTRONCINA OPERATIVA C/BRACCIOLI
Sedile imbottito, schienale in rete e supporto lombare in tecnopolimero rinforzato, braccioli in polopropilene regolabili in altezza, meccanismo Synco multiblick con antishock, elevazione tramite un pompa a gas, ruote da 50mm in poliammide e base girevole piramidale in nylon.</t>
  </si>
  <si>
    <t>POGGIAPIEDI NERO
Protezione antibatterica Microban. Posizione regolabile con una pressione del 
piede. Oscillazione avanti e indietro. Regolabile in 3 livelli di altezza: 10,8 / 12,7 / 
14,6 cm. Inclinabile fino a 30°.</t>
  </si>
  <si>
    <t>114-OM</t>
  </si>
  <si>
    <t>POLTRONA D'ATTESA
SEDILE: in polipropilene rinforzato. SCHIENALE: in polipropilene rinforzato. IMBOTTITURA: sedile espanso spessore cm 4 densità 30. Schienale espanso spessore cm 3 densità 30 nella versione C 6103.
CARTER ESTERNI: Polipropilene. COPRIBRACCIOLI: Polipropilene. BASE FISSA: Tubolare Ø 22x2 cromato con piedini anti-graffio. Seduta omologata in classe 1IM, disponibile solo con rete colore nero.</t>
  </si>
  <si>
    <t>MC-8035001</t>
  </si>
  <si>
    <t>MC-TAV378</t>
  </si>
  <si>
    <t>Immagini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</si>
</sst>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_);_([$€]* \(#,##0.00\);_([$€]* &quot;-&quot;??_);_(@_)"/>
    <numFmt numFmtId="165" formatCode="_-* #,##0.00\ [$€-803]_-;\-* #,##0.00\ [$€-803]_-;_-* &quot;-&quot;??\ [$€-803]_-;_-@_-"/>
    <numFmt numFmtId="166" formatCode="&quot;mc&quot;\ #,##0.000"/>
    <numFmt numFmtId="167" formatCode="_-&quot;€&quot;\ * #,##0.00_-;\-&quot;€&quot;\ * #,##0.00_-;_-&quot;€&quot;\ * &quot;-&quot;??_-;_-@_-"/>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0"/>
      <color indexed="8"/>
      <name val="Tahoma"/>
      <family val="2"/>
    </font>
    <font>
      <sz val="10"/>
      <color indexed="8"/>
      <name val="Tahoma"/>
      <family val="2"/>
    </font>
    <font>
      <u/>
      <sz val="16"/>
      <color theme="10"/>
      <name val="Aptos Narrow"/>
      <family val="2"/>
      <scheme val="minor"/>
    </font>
    <font>
      <b/>
      <sz val="10"/>
      <color rgb="FFFF0000"/>
      <name val="Tahoma"/>
      <family val="2"/>
    </font>
    <font>
      <sz val="12"/>
      <color theme="1"/>
      <name val="Aptos Narrow"/>
      <family val="2"/>
      <scheme val="minor"/>
    </font>
    <font>
      <u/>
      <sz val="20"/>
      <color theme="10"/>
      <name val="Aptos Narrow"/>
      <family val="2"/>
      <scheme val="minor"/>
    </font>
    <font>
      <b/>
      <sz val="10"/>
      <name val="Tahoma"/>
      <family val="2"/>
    </font>
    <font>
      <sz val="10"/>
      <name val="Tahoma"/>
      <family val="2"/>
    </font>
    <font>
      <sz val="10"/>
      <color indexed="8"/>
      <name val="Arial"/>
      <family val="2"/>
    </font>
    <font>
      <b/>
      <sz val="36"/>
      <color theme="1"/>
      <name val="Aptos Narrow"/>
      <family val="2"/>
      <scheme val="minor"/>
    </font>
    <font>
      <sz val="10"/>
      <color theme="1"/>
      <name val="Tahoma"/>
      <family val="2"/>
    </font>
    <font>
      <sz val="11"/>
      <color theme="1"/>
      <name val="Tahoma"/>
      <family val="2"/>
    </font>
    <font>
      <b/>
      <sz val="10"/>
      <color theme="1"/>
      <name val="Tahoma"/>
      <family val="2"/>
    </font>
    <font>
      <b/>
      <sz val="11"/>
      <name val="Tahoma"/>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CCE9AD"/>
        <bgColor indexed="64"/>
      </patternFill>
    </fill>
    <fill>
      <patternFill patternType="solid">
        <fgColor theme="0" tint="-0.14999847407452621"/>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164" fontId="12" fillId="0" borderId="0" applyFont="0" applyFill="0" applyBorder="0" applyAlignment="0" applyProtection="0"/>
    <xf numFmtId="0" fontId="12" fillId="0" borderId="0"/>
  </cellStyleXfs>
  <cellXfs count="75">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vertical="top"/>
    </xf>
    <xf numFmtId="49" fontId="4" fillId="0" borderId="1" xfId="0" applyNumberFormat="1" applyFont="1" applyBorder="1" applyAlignment="1">
      <alignment horizontal="left" vertical="center" wrapText="1"/>
    </xf>
    <xf numFmtId="44" fontId="5" fillId="0" borderId="2" xfId="1" applyFont="1" applyBorder="1" applyAlignment="1">
      <alignment vertical="top"/>
    </xf>
    <xf numFmtId="49" fontId="5" fillId="0" borderId="6" xfId="0" applyNumberFormat="1" applyFont="1" applyBorder="1" applyAlignment="1">
      <alignment horizontal="right" vertical="center"/>
    </xf>
    <xf numFmtId="44" fontId="5" fillId="0" borderId="7" xfId="1" applyFont="1" applyBorder="1" applyAlignment="1">
      <alignment vertical="top"/>
    </xf>
    <xf numFmtId="49" fontId="4" fillId="0" borderId="11" xfId="0" applyNumberFormat="1" applyFont="1" applyBorder="1" applyAlignment="1">
      <alignment horizontal="left" vertical="center" wrapText="1"/>
    </xf>
    <xf numFmtId="44" fontId="4" fillId="0" borderId="12" xfId="1" applyFont="1" applyBorder="1" applyAlignment="1">
      <alignment vertical="top"/>
    </xf>
    <xf numFmtId="49" fontId="4" fillId="0" borderId="0" xfId="0" applyNumberFormat="1" applyFont="1" applyAlignment="1">
      <alignment horizontal="right" vertical="center"/>
    </xf>
    <xf numFmtId="0" fontId="8" fillId="0" borderId="0" xfId="0" applyFont="1"/>
    <xf numFmtId="0" fontId="3" fillId="0" borderId="0" xfId="2"/>
    <xf numFmtId="0" fontId="2" fillId="0" borderId="0" xfId="0" applyFont="1" applyAlignment="1">
      <alignment horizontal="center" vertical="top"/>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164" fontId="10" fillId="0" borderId="18" xfId="3" applyFont="1" applyBorder="1" applyAlignment="1">
      <alignment vertical="center"/>
    </xf>
    <xf numFmtId="164" fontId="11" fillId="0" borderId="18" xfId="3" applyFont="1" applyBorder="1" applyAlignment="1">
      <alignment vertical="center"/>
    </xf>
    <xf numFmtId="164" fontId="10" fillId="0" borderId="19" xfId="3" applyFont="1" applyBorder="1" applyAlignment="1">
      <alignment vertical="center"/>
    </xf>
    <xf numFmtId="166" fontId="11" fillId="0" borderId="0" xfId="3" applyNumberFormat="1" applyFont="1" applyBorder="1" applyAlignment="1">
      <alignment horizontal="center" vertical="center" wrapText="1"/>
    </xf>
    <xf numFmtId="0" fontId="11" fillId="0" borderId="0" xfId="4" applyFont="1" applyAlignment="1">
      <alignment vertical="center"/>
    </xf>
    <xf numFmtId="164" fontId="10" fillId="0" borderId="18" xfId="3" applyFont="1" applyFill="1" applyBorder="1" applyAlignment="1">
      <alignment vertical="center"/>
    </xf>
    <xf numFmtId="49" fontId="14" fillId="0" borderId="21" xfId="0" quotePrefix="1" applyNumberFormat="1" applyFont="1" applyBorder="1" applyAlignment="1">
      <alignment vertical="center"/>
    </xf>
    <xf numFmtId="0" fontId="14" fillId="5" borderId="21" xfId="0" applyFont="1" applyFill="1" applyBorder="1" applyAlignment="1">
      <alignment vertical="center" wrapText="1"/>
    </xf>
    <xf numFmtId="0" fontId="15" fillId="0" borderId="0" xfId="0" applyFont="1" applyAlignment="1">
      <alignment vertical="center"/>
    </xf>
    <xf numFmtId="49" fontId="14" fillId="0" borderId="21" xfId="0" applyNumberFormat="1" applyFont="1" applyBorder="1" applyAlignment="1">
      <alignment vertical="center"/>
    </xf>
    <xf numFmtId="49" fontId="14" fillId="0" borderId="21" xfId="0" applyNumberFormat="1" applyFont="1" applyBorder="1" applyAlignment="1">
      <alignment vertical="center" wrapText="1"/>
    </xf>
    <xf numFmtId="0" fontId="15" fillId="0" borderId="0" xfId="0" applyFont="1"/>
    <xf numFmtId="49" fontId="5" fillId="0" borderId="18" xfId="4" applyNumberFormat="1" applyFont="1" applyBorder="1" applyAlignment="1">
      <alignment horizontal="left" vertical="center"/>
    </xf>
    <xf numFmtId="49" fontId="7" fillId="0" borderId="0" xfId="0" applyNumberFormat="1" applyFont="1" applyAlignment="1">
      <alignment horizontal="center" vertical="center"/>
    </xf>
    <xf numFmtId="49" fontId="5" fillId="0" borderId="18" xfId="4" applyNumberFormat="1" applyFont="1" applyBorder="1" applyAlignment="1">
      <alignment horizontal="center" vertical="center"/>
    </xf>
    <xf numFmtId="49" fontId="14" fillId="0" borderId="18" xfId="0" applyNumberFormat="1" applyFont="1" applyBorder="1" applyAlignment="1">
      <alignment horizontal="center" vertical="center"/>
    </xf>
    <xf numFmtId="0" fontId="0" fillId="0" borderId="0" xfId="0" applyAlignment="1">
      <alignment horizontal="center"/>
    </xf>
    <xf numFmtId="44" fontId="5" fillId="0" borderId="0" xfId="1" applyFont="1" applyBorder="1" applyAlignment="1">
      <alignment horizontal="center" vertical="top"/>
    </xf>
    <xf numFmtId="44" fontId="4" fillId="0" borderId="0" xfId="1" applyFont="1" applyBorder="1" applyAlignment="1">
      <alignment horizontal="center" vertical="top"/>
    </xf>
    <xf numFmtId="49" fontId="4" fillId="0" borderId="0" xfId="0" applyNumberFormat="1" applyFont="1" applyAlignment="1">
      <alignment horizontal="center" vertical="center"/>
    </xf>
    <xf numFmtId="49" fontId="14" fillId="0" borderId="18" xfId="0" quotePrefix="1" applyNumberFormat="1" applyFont="1" applyBorder="1" applyAlignment="1">
      <alignment horizontal="center" vertical="center"/>
    </xf>
    <xf numFmtId="49" fontId="14" fillId="0" borderId="18" xfId="0" applyNumberFormat="1" applyFont="1" applyBorder="1" applyAlignment="1">
      <alignment horizontal="center" vertical="center" wrapText="1"/>
    </xf>
    <xf numFmtId="0" fontId="15" fillId="0" borderId="0" xfId="0" applyFont="1" applyAlignment="1">
      <alignment horizontal="center"/>
    </xf>
    <xf numFmtId="0" fontId="11" fillId="4" borderId="18" xfId="0" applyFont="1" applyFill="1" applyBorder="1" applyAlignment="1" applyProtection="1">
      <alignment horizontal="center" vertical="center"/>
      <protection locked="0"/>
    </xf>
    <xf numFmtId="49" fontId="7" fillId="0" borderId="9" xfId="0" applyNumberFormat="1" applyFont="1" applyBorder="1" applyAlignment="1">
      <alignment vertical="center"/>
    </xf>
    <xf numFmtId="165" fontId="14" fillId="0" borderId="20" xfId="0" applyNumberFormat="1" applyFont="1" applyBorder="1" applyAlignment="1">
      <alignment vertical="center"/>
    </xf>
    <xf numFmtId="167" fontId="16" fillId="0" borderId="21" xfId="0" applyNumberFormat="1" applyFont="1" applyBorder="1" applyAlignment="1">
      <alignment vertical="center"/>
    </xf>
    <xf numFmtId="0" fontId="17" fillId="0" borderId="1" xfId="0" applyFont="1" applyBorder="1" applyAlignment="1">
      <alignment horizontal="center" vertical="center"/>
    </xf>
    <xf numFmtId="0" fontId="17" fillId="0" borderId="15" xfId="0" applyFont="1" applyBorder="1" applyAlignment="1">
      <alignment horizontal="center" vertical="center"/>
    </xf>
    <xf numFmtId="49" fontId="17" fillId="0" borderId="15" xfId="0" applyNumberFormat="1" applyFont="1" applyBorder="1" applyAlignment="1">
      <alignment horizontal="center" vertical="center"/>
    </xf>
    <xf numFmtId="49" fontId="17" fillId="4" borderId="15" xfId="0" applyNumberFormat="1" applyFont="1" applyFill="1" applyBorder="1" applyAlignment="1">
      <alignment horizontal="center" vertical="center"/>
    </xf>
    <xf numFmtId="49" fontId="17" fillId="0" borderId="15" xfId="0" applyNumberFormat="1" applyFont="1" applyBorder="1" applyAlignment="1">
      <alignment horizontal="center" vertical="center" wrapText="1"/>
    </xf>
    <xf numFmtId="49" fontId="17" fillId="0" borderId="16" xfId="0" applyNumberFormat="1" applyFont="1" applyBorder="1" applyAlignment="1">
      <alignment horizontal="center" vertical="center" wrapText="1"/>
    </xf>
    <xf numFmtId="49" fontId="17" fillId="0" borderId="14" xfId="0" applyNumberFormat="1" applyFont="1" applyBorder="1" applyAlignment="1">
      <alignment horizontal="center" vertical="center" wrapText="1"/>
    </xf>
    <xf numFmtId="0" fontId="0" fillId="0" borderId="3"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3" fillId="2" borderId="8" xfId="2" applyFill="1" applyBorder="1" applyAlignment="1">
      <alignment horizontal="center" vertical="center"/>
    </xf>
    <xf numFmtId="0" fontId="6" fillId="2" borderId="9" xfId="2" applyFont="1" applyFill="1" applyBorder="1" applyAlignment="1">
      <alignment horizontal="center" vertical="center"/>
    </xf>
    <xf numFmtId="0" fontId="6" fillId="2" borderId="10" xfId="2" applyFont="1" applyFill="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22"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49" fontId="7" fillId="3" borderId="3"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49" fontId="7" fillId="3" borderId="9" xfId="0" applyNumberFormat="1" applyFont="1" applyFill="1" applyBorder="1" applyAlignment="1">
      <alignment horizontal="center" vertical="center" wrapText="1"/>
    </xf>
    <xf numFmtId="49" fontId="7" fillId="3" borderId="10" xfId="0" applyNumberFormat="1" applyFont="1" applyFill="1" applyBorder="1" applyAlignment="1">
      <alignment horizontal="center" vertical="center" wrapText="1"/>
    </xf>
    <xf numFmtId="0" fontId="3" fillId="0" borderId="8" xfId="2" applyBorder="1" applyAlignment="1">
      <alignment horizontal="center" vertical="center"/>
    </xf>
    <xf numFmtId="0" fontId="9" fillId="0" borderId="9" xfId="2" applyFont="1" applyBorder="1" applyAlignment="1">
      <alignment horizontal="center" vertical="center"/>
    </xf>
    <xf numFmtId="0" fontId="9" fillId="0" borderId="10" xfId="2" applyFont="1" applyBorder="1" applyAlignment="1">
      <alignment horizontal="center" vertical="center"/>
    </xf>
  </cellXfs>
  <cellStyles count="5">
    <cellStyle name="Collegamento ipertestuale" xfId="2" builtinId="8"/>
    <cellStyle name="Euro" xfId="3" xr:uid="{70548C81-4880-4027-ACF1-6EB3DDDF48A7}"/>
    <cellStyle name="Normale" xfId="0" builtinId="0"/>
    <cellStyle name="Normale 2" xfId="4" xr:uid="{A6167ED8-F915-43DD-A22C-CE4484FDAE87}"/>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5</xdr:col>
      <xdr:colOff>3263900</xdr:colOff>
      <xdr:row>1</xdr:row>
      <xdr:rowOff>57795</xdr:rowOff>
    </xdr:from>
    <xdr:to>
      <xdr:col>5</xdr:col>
      <xdr:colOff>4612368</xdr:colOff>
      <xdr:row>2</xdr:row>
      <xdr:rowOff>340856</xdr:rowOff>
    </xdr:to>
    <xdr:pic>
      <xdr:nvPicPr>
        <xdr:cNvPr id="4" name="Immagine 3">
          <a:extLst>
            <a:ext uri="{FF2B5EF4-FFF2-40B4-BE49-F238E27FC236}">
              <a16:creationId xmlns:a16="http://schemas.microsoft.com/office/drawing/2014/main" id="{AFD04D69-7177-47F3-B31B-C09D48FA54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5250" y="429270"/>
          <a:ext cx="1927225" cy="664061"/>
        </a:xfrm>
        <a:prstGeom prst="rect">
          <a:avLst/>
        </a:prstGeom>
      </xdr:spPr>
    </xdr:pic>
    <xdr:clientData/>
  </xdr:twoCellAnchor>
</xdr:wsDr>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7">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mmerciale@meco-office.com" TargetMode="External"/><Relationship Id="rId2" Type="http://schemas.openxmlformats.org/officeDocument/2006/relationships/hyperlink" Target="mailto:commerciale@mobilferro.org" TargetMode="External"/><Relationship Id="rId1" Type="http://schemas.openxmlformats.org/officeDocument/2006/relationships/hyperlink" Target="http://www.meco-office.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221-BAE4-4289-9CDD-25BFE372C7E2}">
  <dimension ref="A1:L51"/>
  <sheetViews>
    <sheetView tabSelected="1" zoomScale="80" zoomScaleNormal="80" workbookViewId="0">
      <selection activeCell="E10" sqref="E10"/>
    </sheetView>
  </sheetViews>
  <sheetFormatPr defaultRowHeight="14.5" x14ac:dyDescent="0.35"/>
  <cols>
    <col min="1" max="1" width="15.26953125" bestFit="1" customWidth="1"/>
    <col min="2" max="2" width="36.453125" bestFit="1" customWidth="1"/>
    <col min="3" max="3" width="31.1796875" bestFit="1" customWidth="1"/>
    <col min="4" max="4" width="28.81640625" style="32" customWidth="1"/>
    <col min="5" max="5" width="11.26953125" customWidth="1"/>
    <col min="6" max="6" width="69.1796875" customWidth="1"/>
    <col min="7" max="7" width="44.7265625" customWidth="1"/>
    <col min="8" max="8" width="19.1796875" customWidth="1"/>
    <col min="9" max="9" width="16.453125" bestFit="1" customWidth="1"/>
    <col min="10" max="10" width="17.26953125" bestFit="1" customWidth="1"/>
  </cols>
  <sheetData>
    <row r="1" spans="1:12" ht="29.9" customHeight="1" thickBot="1" x14ac:dyDescent="0.4">
      <c r="G1" s="1"/>
      <c r="H1" s="2"/>
      <c r="I1" s="3"/>
      <c r="J1" s="3"/>
    </row>
    <row r="2" spans="1:12" ht="30" customHeight="1" thickBot="1" x14ac:dyDescent="0.4">
      <c r="B2" s="4" t="s">
        <v>0</v>
      </c>
      <c r="C2" s="5">
        <f>SUM(H9:H131)</f>
        <v>0</v>
      </c>
      <c r="D2" s="33"/>
      <c r="F2" s="50"/>
      <c r="G2" s="51"/>
      <c r="H2" s="54" t="s">
        <v>1</v>
      </c>
      <c r="I2" s="55"/>
      <c r="J2" s="56"/>
    </row>
    <row r="3" spans="1:12" ht="30" customHeight="1" thickBot="1" x14ac:dyDescent="0.4">
      <c r="B3" s="6" t="s">
        <v>2</v>
      </c>
      <c r="C3" s="7">
        <f>ROUND(C2*0.22,2)</f>
        <v>0</v>
      </c>
      <c r="D3" s="33"/>
      <c r="F3" s="52"/>
      <c r="G3" s="53"/>
      <c r="H3" s="57" t="s">
        <v>55</v>
      </c>
      <c r="I3" s="58"/>
      <c r="J3" s="59"/>
    </row>
    <row r="4" spans="1:12" ht="30" customHeight="1" thickBot="1" x14ac:dyDescent="0.4">
      <c r="B4" s="8" t="s">
        <v>3</v>
      </c>
      <c r="C4" s="9">
        <f>C2+C3</f>
        <v>0</v>
      </c>
      <c r="D4" s="34"/>
      <c r="F4" s="60" t="s">
        <v>16</v>
      </c>
      <c r="G4" s="61"/>
      <c r="H4" s="66" t="s">
        <v>4</v>
      </c>
      <c r="I4" s="67"/>
      <c r="J4" s="68"/>
    </row>
    <row r="5" spans="1:12" ht="30" customHeight="1" thickBot="1" x14ac:dyDescent="0.4">
      <c r="F5" s="62"/>
      <c r="G5" s="63"/>
      <c r="H5" s="69"/>
      <c r="I5" s="70"/>
      <c r="J5" s="71"/>
    </row>
    <row r="6" spans="1:12" ht="30" customHeight="1" thickBot="1" x14ac:dyDescent="0.4">
      <c r="B6" s="10"/>
      <c r="C6" s="10"/>
      <c r="D6" s="35"/>
      <c r="E6" s="10"/>
      <c r="F6" s="64"/>
      <c r="G6" s="65"/>
      <c r="H6" s="72" t="s">
        <v>56</v>
      </c>
      <c r="I6" s="73"/>
      <c r="J6" s="74"/>
      <c r="L6" s="12"/>
    </row>
    <row r="7" spans="1:12" ht="30" customHeight="1" thickBot="1" x14ac:dyDescent="0.45">
      <c r="B7" s="40"/>
      <c r="C7" s="40"/>
      <c r="D7" s="29"/>
      <c r="E7" s="11"/>
      <c r="G7" s="1"/>
      <c r="H7" s="2"/>
      <c r="I7" s="13"/>
      <c r="J7" s="13"/>
    </row>
    <row r="8" spans="1:12" ht="30" customHeight="1" thickBot="1" x14ac:dyDescent="0.4">
      <c r="A8" s="43" t="s">
        <v>5</v>
      </c>
      <c r="B8" s="44" t="s">
        <v>6</v>
      </c>
      <c r="C8" s="45" t="s">
        <v>7</v>
      </c>
      <c r="D8" s="45" t="s">
        <v>106</v>
      </c>
      <c r="E8" s="46" t="s">
        <v>8</v>
      </c>
      <c r="F8" s="47" t="s">
        <v>9</v>
      </c>
      <c r="G8" s="45" t="s">
        <v>10</v>
      </c>
      <c r="H8" s="47" t="s">
        <v>11</v>
      </c>
      <c r="I8" s="48" t="s">
        <v>12</v>
      </c>
      <c r="J8" s="49" t="s">
        <v>13</v>
      </c>
    </row>
    <row r="9" spans="1:12" s="24" customFormat="1" ht="137.5" customHeight="1" thickBot="1" x14ac:dyDescent="0.4">
      <c r="A9" s="14" t="s">
        <v>15</v>
      </c>
      <c r="B9" s="15" t="s">
        <v>14</v>
      </c>
      <c r="C9" s="22" t="s">
        <v>17</v>
      </c>
      <c r="D9" s="36" t="e" vm="1">
        <v>#VALUE!</v>
      </c>
      <c r="E9" s="39">
        <v>0</v>
      </c>
      <c r="F9" s="23" t="s">
        <v>57</v>
      </c>
      <c r="G9" s="16">
        <v>45</v>
      </c>
      <c r="H9" s="17">
        <f>G9*E9</f>
        <v>0</v>
      </c>
      <c r="I9" s="18">
        <f>G9*1.22</f>
        <v>54.9</v>
      </c>
      <c r="J9" s="41">
        <f>I9*E9</f>
        <v>0</v>
      </c>
    </row>
    <row r="10" spans="1:12" s="20" customFormat="1" ht="137.5" customHeight="1" thickBot="1" x14ac:dyDescent="0.4">
      <c r="A10" s="14" t="s">
        <v>15</v>
      </c>
      <c r="B10" s="15" t="s">
        <v>14</v>
      </c>
      <c r="C10" s="22" t="s">
        <v>18</v>
      </c>
      <c r="D10" s="36" t="e" vm="2">
        <v>#VALUE!</v>
      </c>
      <c r="E10" s="39">
        <v>0</v>
      </c>
      <c r="F10" s="23" t="s">
        <v>96</v>
      </c>
      <c r="G10" s="16">
        <v>75</v>
      </c>
      <c r="H10" s="17">
        <f t="shared" ref="H10:H50" si="0">G10*E10</f>
        <v>0</v>
      </c>
      <c r="I10" s="18">
        <f t="shared" ref="I10:I50" si="1">G10*1.22</f>
        <v>91.5</v>
      </c>
      <c r="J10" s="41">
        <f t="shared" ref="J10:J50" si="2">I10*E10</f>
        <v>0</v>
      </c>
      <c r="K10" s="19"/>
    </row>
    <row r="11" spans="1:12" s="20" customFormat="1" ht="180.65" customHeight="1" thickBot="1" x14ac:dyDescent="0.4">
      <c r="A11" s="14" t="s">
        <v>15</v>
      </c>
      <c r="B11" s="15" t="s">
        <v>21</v>
      </c>
      <c r="C11" s="25" t="s">
        <v>19</v>
      </c>
      <c r="D11" s="31" t="e" vm="3">
        <v>#VALUE!</v>
      </c>
      <c r="E11" s="39">
        <v>0</v>
      </c>
      <c r="F11" s="23" t="s">
        <v>58</v>
      </c>
      <c r="G11" s="42">
        <v>310.8</v>
      </c>
      <c r="H11" s="17">
        <f t="shared" si="0"/>
        <v>0</v>
      </c>
      <c r="I11" s="18">
        <f t="shared" si="1"/>
        <v>379.17599999999999</v>
      </c>
      <c r="J11" s="41">
        <f t="shared" si="2"/>
        <v>0</v>
      </c>
      <c r="K11" s="19"/>
    </row>
    <row r="12" spans="1:12" s="20" customFormat="1" ht="137.5" customHeight="1" thickBot="1" x14ac:dyDescent="0.4">
      <c r="A12" s="14" t="s">
        <v>15</v>
      </c>
      <c r="B12" s="15" t="s">
        <v>21</v>
      </c>
      <c r="C12" s="25" t="s">
        <v>20</v>
      </c>
      <c r="D12" s="31" t="e" vm="4">
        <v>#VALUE!</v>
      </c>
      <c r="E12" s="39">
        <v>0</v>
      </c>
      <c r="F12" s="23" t="s">
        <v>59</v>
      </c>
      <c r="G12" s="42">
        <v>206.5</v>
      </c>
      <c r="H12" s="17">
        <f t="shared" si="0"/>
        <v>0</v>
      </c>
      <c r="I12" s="18">
        <f t="shared" si="1"/>
        <v>251.93</v>
      </c>
      <c r="J12" s="41">
        <f t="shared" si="2"/>
        <v>0</v>
      </c>
      <c r="K12" s="19"/>
    </row>
    <row r="13" spans="1:12" s="20" customFormat="1" ht="137.5" customHeight="1" thickBot="1" x14ac:dyDescent="0.4">
      <c r="A13" s="14" t="s">
        <v>15</v>
      </c>
      <c r="B13" s="15" t="s">
        <v>22</v>
      </c>
      <c r="C13" s="28" t="s">
        <v>105</v>
      </c>
      <c r="D13" s="30" t="e" vm="5">
        <v>#VALUE!</v>
      </c>
      <c r="E13" s="39">
        <v>0</v>
      </c>
      <c r="F13" s="23" t="s">
        <v>74</v>
      </c>
      <c r="G13" s="16">
        <v>160</v>
      </c>
      <c r="H13" s="17">
        <f t="shared" si="0"/>
        <v>0</v>
      </c>
      <c r="I13" s="18">
        <f t="shared" si="1"/>
        <v>195.2</v>
      </c>
      <c r="J13" s="41">
        <f t="shared" si="2"/>
        <v>0</v>
      </c>
      <c r="K13" s="19"/>
    </row>
    <row r="14" spans="1:12" s="20" customFormat="1" ht="137.5" customHeight="1" thickBot="1" x14ac:dyDescent="0.4">
      <c r="A14" s="14" t="s">
        <v>15</v>
      </c>
      <c r="B14" s="15" t="s">
        <v>33</v>
      </c>
      <c r="C14" s="25" t="s">
        <v>23</v>
      </c>
      <c r="D14" s="31" t="e" vm="6">
        <v>#VALUE!</v>
      </c>
      <c r="E14" s="39">
        <v>0</v>
      </c>
      <c r="F14" s="23" t="s">
        <v>60</v>
      </c>
      <c r="G14" s="16">
        <v>270.2</v>
      </c>
      <c r="H14" s="17">
        <f t="shared" si="0"/>
        <v>0</v>
      </c>
      <c r="I14" s="18">
        <f t="shared" si="1"/>
        <v>329.64400000000001</v>
      </c>
      <c r="J14" s="41">
        <f t="shared" si="2"/>
        <v>0</v>
      </c>
      <c r="K14" s="19"/>
    </row>
    <row r="15" spans="1:12" s="20" customFormat="1" ht="137.5" customHeight="1" thickBot="1" x14ac:dyDescent="0.4">
      <c r="A15" s="14" t="s">
        <v>15</v>
      </c>
      <c r="B15" s="15" t="s">
        <v>33</v>
      </c>
      <c r="C15" s="25" t="s">
        <v>24</v>
      </c>
      <c r="D15" s="31" t="e" vm="7">
        <v>#VALUE!</v>
      </c>
      <c r="E15" s="39">
        <v>0</v>
      </c>
      <c r="F15" s="23" t="s">
        <v>61</v>
      </c>
      <c r="G15" s="16">
        <v>368.9</v>
      </c>
      <c r="H15" s="17">
        <f t="shared" si="0"/>
        <v>0</v>
      </c>
      <c r="I15" s="18">
        <f t="shared" si="1"/>
        <v>450.05799999999994</v>
      </c>
      <c r="J15" s="41">
        <f t="shared" si="2"/>
        <v>0</v>
      </c>
      <c r="K15" s="19"/>
    </row>
    <row r="16" spans="1:12" s="20" customFormat="1" ht="137.5" customHeight="1" thickBot="1" x14ac:dyDescent="0.4">
      <c r="A16" s="14" t="s">
        <v>15</v>
      </c>
      <c r="B16" s="15" t="s">
        <v>33</v>
      </c>
      <c r="C16" s="25" t="s">
        <v>25</v>
      </c>
      <c r="D16" s="31" t="e" vm="8">
        <v>#VALUE!</v>
      </c>
      <c r="E16" s="39">
        <v>0</v>
      </c>
      <c r="F16" s="23" t="s">
        <v>62</v>
      </c>
      <c r="G16" s="16">
        <v>485.8</v>
      </c>
      <c r="H16" s="17">
        <f t="shared" si="0"/>
        <v>0</v>
      </c>
      <c r="I16" s="18">
        <f t="shared" si="1"/>
        <v>592.67600000000004</v>
      </c>
      <c r="J16" s="41">
        <f t="shared" si="2"/>
        <v>0</v>
      </c>
      <c r="K16" s="19"/>
    </row>
    <row r="17" spans="1:11" s="20" customFormat="1" ht="137.5" customHeight="1" thickBot="1" x14ac:dyDescent="0.4">
      <c r="A17" s="14" t="s">
        <v>15</v>
      </c>
      <c r="B17" s="15" t="s">
        <v>33</v>
      </c>
      <c r="C17" s="26" t="s">
        <v>26</v>
      </c>
      <c r="D17" s="37" t="e" vm="9">
        <v>#VALUE!</v>
      </c>
      <c r="E17" s="39">
        <v>0</v>
      </c>
      <c r="F17" s="23" t="s">
        <v>63</v>
      </c>
      <c r="G17" s="16">
        <v>604.1</v>
      </c>
      <c r="H17" s="17">
        <f t="shared" si="0"/>
        <v>0</v>
      </c>
      <c r="I17" s="18">
        <f t="shared" si="1"/>
        <v>737.00200000000007</v>
      </c>
      <c r="J17" s="41">
        <f t="shared" si="2"/>
        <v>0</v>
      </c>
      <c r="K17" s="19"/>
    </row>
    <row r="18" spans="1:11" s="20" customFormat="1" ht="137.5" customHeight="1" thickBot="1" x14ac:dyDescent="0.4">
      <c r="A18" s="14" t="s">
        <v>15</v>
      </c>
      <c r="B18" s="15" t="s">
        <v>33</v>
      </c>
      <c r="C18" s="25" t="s">
        <v>27</v>
      </c>
      <c r="D18" s="31" t="e" vm="10">
        <v>#VALUE!</v>
      </c>
      <c r="E18" s="39">
        <v>0</v>
      </c>
      <c r="F18" s="23" t="s">
        <v>64</v>
      </c>
      <c r="G18" s="16">
        <v>299.60000000000002</v>
      </c>
      <c r="H18" s="17">
        <f t="shared" si="0"/>
        <v>0</v>
      </c>
      <c r="I18" s="18">
        <f t="shared" si="1"/>
        <v>365.512</v>
      </c>
      <c r="J18" s="41">
        <f t="shared" si="2"/>
        <v>0</v>
      </c>
      <c r="K18" s="19"/>
    </row>
    <row r="19" spans="1:11" s="20" customFormat="1" ht="137.5" customHeight="1" thickBot="1" x14ac:dyDescent="0.4">
      <c r="A19" s="14" t="s">
        <v>15</v>
      </c>
      <c r="B19" s="15" t="s">
        <v>33</v>
      </c>
      <c r="C19" s="25" t="s">
        <v>28</v>
      </c>
      <c r="D19" s="31" t="e" vm="11">
        <v>#VALUE!</v>
      </c>
      <c r="E19" s="39">
        <v>0</v>
      </c>
      <c r="F19" s="23" t="s">
        <v>65</v>
      </c>
      <c r="G19" s="16">
        <v>366.8</v>
      </c>
      <c r="H19" s="17">
        <f t="shared" si="0"/>
        <v>0</v>
      </c>
      <c r="I19" s="18">
        <f t="shared" si="1"/>
        <v>447.49599999999998</v>
      </c>
      <c r="J19" s="41">
        <f t="shared" si="2"/>
        <v>0</v>
      </c>
      <c r="K19" s="19"/>
    </row>
    <row r="20" spans="1:11" s="20" customFormat="1" ht="137.5" customHeight="1" thickBot="1" x14ac:dyDescent="0.4">
      <c r="A20" s="14" t="s">
        <v>15</v>
      </c>
      <c r="B20" s="15" t="s">
        <v>33</v>
      </c>
      <c r="C20" s="25" t="s">
        <v>29</v>
      </c>
      <c r="D20" s="31" t="e" vm="11">
        <v>#VALUE!</v>
      </c>
      <c r="E20" s="39">
        <v>0</v>
      </c>
      <c r="F20" s="23" t="s">
        <v>66</v>
      </c>
      <c r="G20" s="16">
        <v>388.5</v>
      </c>
      <c r="H20" s="17">
        <f t="shared" si="0"/>
        <v>0</v>
      </c>
      <c r="I20" s="18">
        <f t="shared" si="1"/>
        <v>473.96999999999997</v>
      </c>
      <c r="J20" s="41">
        <f t="shared" si="2"/>
        <v>0</v>
      </c>
      <c r="K20" s="19"/>
    </row>
    <row r="21" spans="1:11" s="20" customFormat="1" ht="137.5" customHeight="1" thickBot="1" x14ac:dyDescent="0.4">
      <c r="A21" s="14" t="s">
        <v>15</v>
      </c>
      <c r="B21" s="15" t="s">
        <v>33</v>
      </c>
      <c r="C21" s="25" t="s">
        <v>30</v>
      </c>
      <c r="D21" s="31" t="e" vm="12">
        <v>#VALUE!</v>
      </c>
      <c r="E21" s="39">
        <v>0</v>
      </c>
      <c r="F21" s="23" t="s">
        <v>67</v>
      </c>
      <c r="G21" s="16">
        <v>391.3</v>
      </c>
      <c r="H21" s="17">
        <f t="shared" si="0"/>
        <v>0</v>
      </c>
      <c r="I21" s="18">
        <f t="shared" si="1"/>
        <v>477.38600000000002</v>
      </c>
      <c r="J21" s="41">
        <f t="shared" si="2"/>
        <v>0</v>
      </c>
      <c r="K21" s="19"/>
    </row>
    <row r="22" spans="1:11" s="20" customFormat="1" ht="137.5" customHeight="1" thickBot="1" x14ac:dyDescent="0.4">
      <c r="A22" s="14" t="s">
        <v>15</v>
      </c>
      <c r="B22" s="15" t="s">
        <v>33</v>
      </c>
      <c r="C22" s="25" t="s">
        <v>31</v>
      </c>
      <c r="D22" s="31" t="e" vm="13">
        <v>#VALUE!</v>
      </c>
      <c r="E22" s="39">
        <v>0</v>
      </c>
      <c r="F22" s="23" t="s">
        <v>68</v>
      </c>
      <c r="G22" s="16">
        <v>558.6</v>
      </c>
      <c r="H22" s="17">
        <f t="shared" si="0"/>
        <v>0</v>
      </c>
      <c r="I22" s="18">
        <f t="shared" si="1"/>
        <v>681.49199999999996</v>
      </c>
      <c r="J22" s="41">
        <f t="shared" si="2"/>
        <v>0</v>
      </c>
      <c r="K22" s="19"/>
    </row>
    <row r="23" spans="1:11" s="20" customFormat="1" ht="137.5" customHeight="1" thickBot="1" x14ac:dyDescent="0.4">
      <c r="A23" s="14" t="s">
        <v>15</v>
      </c>
      <c r="B23" s="15" t="s">
        <v>33</v>
      </c>
      <c r="C23" s="25" t="s">
        <v>32</v>
      </c>
      <c r="D23" s="31" t="e" vm="14">
        <v>#VALUE!</v>
      </c>
      <c r="E23" s="39">
        <v>0</v>
      </c>
      <c r="F23" s="23" t="s">
        <v>69</v>
      </c>
      <c r="G23" s="16">
        <v>602</v>
      </c>
      <c r="H23" s="17">
        <f t="shared" si="0"/>
        <v>0</v>
      </c>
      <c r="I23" s="18">
        <f t="shared" si="1"/>
        <v>734.43999999999994</v>
      </c>
      <c r="J23" s="41">
        <f t="shared" si="2"/>
        <v>0</v>
      </c>
      <c r="K23" s="19"/>
    </row>
    <row r="24" spans="1:11" s="20" customFormat="1" ht="137.5" customHeight="1" thickBot="1" x14ac:dyDescent="0.4">
      <c r="A24" s="14" t="s">
        <v>15</v>
      </c>
      <c r="B24" s="15" t="s">
        <v>34</v>
      </c>
      <c r="C24" s="25" t="s">
        <v>104</v>
      </c>
      <c r="D24" s="31" t="e" vm="15">
        <v>#VALUE!</v>
      </c>
      <c r="E24" s="39">
        <v>0</v>
      </c>
      <c r="F24" s="23" t="s">
        <v>101</v>
      </c>
      <c r="G24" s="21">
        <v>80</v>
      </c>
      <c r="H24" s="17">
        <f t="shared" si="0"/>
        <v>0</v>
      </c>
      <c r="I24" s="18">
        <f t="shared" si="1"/>
        <v>97.6</v>
      </c>
      <c r="J24" s="41">
        <f t="shared" si="2"/>
        <v>0</v>
      </c>
      <c r="K24" s="19"/>
    </row>
    <row r="25" spans="1:11" s="20" customFormat="1" ht="137.5" customHeight="1" thickBot="1" x14ac:dyDescent="0.4">
      <c r="A25" s="14" t="s">
        <v>15</v>
      </c>
      <c r="B25" s="15" t="s">
        <v>45</v>
      </c>
      <c r="C25" s="25" t="s">
        <v>35</v>
      </c>
      <c r="D25" s="31" t="e" vm="16">
        <v>#VALUE!</v>
      </c>
      <c r="E25" s="39">
        <v>0</v>
      </c>
      <c r="F25" s="23" t="s">
        <v>70</v>
      </c>
      <c r="G25" s="16">
        <v>212.8</v>
      </c>
      <c r="H25" s="17">
        <f t="shared" si="0"/>
        <v>0</v>
      </c>
      <c r="I25" s="18">
        <f t="shared" si="1"/>
        <v>259.61599999999999</v>
      </c>
      <c r="J25" s="41">
        <f t="shared" si="2"/>
        <v>0</v>
      </c>
      <c r="K25" s="19"/>
    </row>
    <row r="26" spans="1:11" s="20" customFormat="1" ht="137.5" customHeight="1" thickBot="1" x14ac:dyDescent="0.4">
      <c r="A26" s="14" t="s">
        <v>15</v>
      </c>
      <c r="B26" s="15" t="s">
        <v>45</v>
      </c>
      <c r="C26" s="25" t="s">
        <v>36</v>
      </c>
      <c r="D26" s="31" t="e" vm="17">
        <v>#VALUE!</v>
      </c>
      <c r="E26" s="39">
        <v>0</v>
      </c>
      <c r="F26" s="23" t="s">
        <v>70</v>
      </c>
      <c r="G26" s="16">
        <v>246.4</v>
      </c>
      <c r="H26" s="17">
        <f t="shared" si="0"/>
        <v>0</v>
      </c>
      <c r="I26" s="18">
        <f t="shared" si="1"/>
        <v>300.608</v>
      </c>
      <c r="J26" s="41">
        <f t="shared" si="2"/>
        <v>0</v>
      </c>
      <c r="K26" s="19"/>
    </row>
    <row r="27" spans="1:11" s="20" customFormat="1" ht="137.5" customHeight="1" thickBot="1" x14ac:dyDescent="0.4">
      <c r="A27" s="14" t="s">
        <v>15</v>
      </c>
      <c r="B27" s="15" t="s">
        <v>45</v>
      </c>
      <c r="C27" s="25" t="s">
        <v>37</v>
      </c>
      <c r="D27" s="31" t="e" vm="17">
        <v>#VALUE!</v>
      </c>
      <c r="E27" s="39">
        <v>0</v>
      </c>
      <c r="F27" s="23" t="s">
        <v>42</v>
      </c>
      <c r="G27" s="16">
        <v>263.2</v>
      </c>
      <c r="H27" s="17">
        <f t="shared" si="0"/>
        <v>0</v>
      </c>
      <c r="I27" s="18">
        <f t="shared" si="1"/>
        <v>321.10399999999998</v>
      </c>
      <c r="J27" s="41">
        <f t="shared" si="2"/>
        <v>0</v>
      </c>
      <c r="K27" s="19"/>
    </row>
    <row r="28" spans="1:11" s="20" customFormat="1" ht="137.5" customHeight="1" thickBot="1" x14ac:dyDescent="0.4">
      <c r="A28" s="14" t="s">
        <v>15</v>
      </c>
      <c r="B28" s="15" t="s">
        <v>45</v>
      </c>
      <c r="C28" s="25" t="s">
        <v>38</v>
      </c>
      <c r="D28" s="31" t="e" vm="18">
        <v>#VALUE!</v>
      </c>
      <c r="E28" s="39">
        <v>0</v>
      </c>
      <c r="F28" s="23" t="s">
        <v>43</v>
      </c>
      <c r="G28" s="16">
        <v>172.2</v>
      </c>
      <c r="H28" s="17">
        <f t="shared" si="0"/>
        <v>0</v>
      </c>
      <c r="I28" s="18">
        <f t="shared" si="1"/>
        <v>210.08399999999997</v>
      </c>
      <c r="J28" s="41">
        <f t="shared" si="2"/>
        <v>0</v>
      </c>
      <c r="K28" s="19"/>
    </row>
    <row r="29" spans="1:11" s="20" customFormat="1" ht="137.5" customHeight="1" thickBot="1" x14ac:dyDescent="0.4">
      <c r="A29" s="14" t="s">
        <v>15</v>
      </c>
      <c r="B29" s="15" t="s">
        <v>45</v>
      </c>
      <c r="C29" s="25" t="s">
        <v>39</v>
      </c>
      <c r="D29" s="31" t="e" vm="19">
        <v>#VALUE!</v>
      </c>
      <c r="E29" s="39">
        <v>0</v>
      </c>
      <c r="F29" s="23" t="s">
        <v>43</v>
      </c>
      <c r="G29" s="16">
        <v>196.7</v>
      </c>
      <c r="H29" s="17">
        <f t="shared" si="0"/>
        <v>0</v>
      </c>
      <c r="I29" s="18">
        <f t="shared" si="1"/>
        <v>239.97399999999999</v>
      </c>
      <c r="J29" s="41">
        <f t="shared" si="2"/>
        <v>0</v>
      </c>
      <c r="K29" s="19"/>
    </row>
    <row r="30" spans="1:11" s="20" customFormat="1" ht="137.5" customHeight="1" thickBot="1" x14ac:dyDescent="0.4">
      <c r="A30" s="14" t="s">
        <v>15</v>
      </c>
      <c r="B30" s="15" t="s">
        <v>45</v>
      </c>
      <c r="C30" s="25" t="s">
        <v>40</v>
      </c>
      <c r="D30" s="31" t="e" vm="19">
        <v>#VALUE!</v>
      </c>
      <c r="E30" s="39">
        <v>0</v>
      </c>
      <c r="F30" s="23" t="s">
        <v>43</v>
      </c>
      <c r="G30" s="16">
        <v>202.3</v>
      </c>
      <c r="H30" s="17">
        <f t="shared" si="0"/>
        <v>0</v>
      </c>
      <c r="I30" s="18">
        <f t="shared" si="1"/>
        <v>246.80600000000001</v>
      </c>
      <c r="J30" s="41">
        <f t="shared" si="2"/>
        <v>0</v>
      </c>
      <c r="K30" s="19"/>
    </row>
    <row r="31" spans="1:11" s="20" customFormat="1" ht="137.5" customHeight="1" thickBot="1" x14ac:dyDescent="0.4">
      <c r="A31" s="14" t="s">
        <v>15</v>
      </c>
      <c r="B31" s="15" t="s">
        <v>45</v>
      </c>
      <c r="C31" s="25" t="s">
        <v>71</v>
      </c>
      <c r="D31" s="31" t="e" vm="20">
        <v>#VALUE!</v>
      </c>
      <c r="E31" s="39">
        <v>0</v>
      </c>
      <c r="F31" s="23" t="s">
        <v>76</v>
      </c>
      <c r="G31" s="16">
        <v>434</v>
      </c>
      <c r="H31" s="17">
        <f t="shared" si="0"/>
        <v>0</v>
      </c>
      <c r="I31" s="18">
        <f t="shared" si="1"/>
        <v>529.48</v>
      </c>
      <c r="J31" s="41">
        <f t="shared" si="2"/>
        <v>0</v>
      </c>
      <c r="K31" s="19"/>
    </row>
    <row r="32" spans="1:11" s="20" customFormat="1" ht="137.5" customHeight="1" thickBot="1" x14ac:dyDescent="0.4">
      <c r="A32" s="14" t="s">
        <v>15</v>
      </c>
      <c r="B32" s="15" t="s">
        <v>45</v>
      </c>
      <c r="C32" s="25" t="s">
        <v>72</v>
      </c>
      <c r="D32" s="31" t="e" vm="20">
        <v>#VALUE!</v>
      </c>
      <c r="E32" s="39">
        <v>0</v>
      </c>
      <c r="F32" s="23" t="s">
        <v>76</v>
      </c>
      <c r="G32" s="16">
        <v>458.5</v>
      </c>
      <c r="H32" s="17">
        <f t="shared" si="0"/>
        <v>0</v>
      </c>
      <c r="I32" s="18">
        <f t="shared" si="1"/>
        <v>559.37</v>
      </c>
      <c r="J32" s="41">
        <f t="shared" si="2"/>
        <v>0</v>
      </c>
      <c r="K32" s="19"/>
    </row>
    <row r="33" spans="1:11" s="20" customFormat="1" ht="137.5" customHeight="1" thickBot="1" x14ac:dyDescent="0.4">
      <c r="A33" s="14" t="s">
        <v>15</v>
      </c>
      <c r="B33" s="15" t="s">
        <v>45</v>
      </c>
      <c r="C33" s="25" t="s">
        <v>73</v>
      </c>
      <c r="D33" s="31" t="e" vm="21">
        <v>#VALUE!</v>
      </c>
      <c r="E33" s="39">
        <v>0</v>
      </c>
      <c r="F33" s="23" t="s">
        <v>75</v>
      </c>
      <c r="G33" s="16">
        <v>464.1</v>
      </c>
      <c r="H33" s="17">
        <f t="shared" si="0"/>
        <v>0</v>
      </c>
      <c r="I33" s="18">
        <f t="shared" si="1"/>
        <v>566.202</v>
      </c>
      <c r="J33" s="41">
        <f t="shared" si="2"/>
        <v>0</v>
      </c>
      <c r="K33" s="19"/>
    </row>
    <row r="34" spans="1:11" s="20" customFormat="1" ht="137.5" customHeight="1" thickBot="1" x14ac:dyDescent="0.4">
      <c r="A34" s="14" t="s">
        <v>15</v>
      </c>
      <c r="B34" s="15" t="s">
        <v>45</v>
      </c>
      <c r="C34" s="25" t="s">
        <v>41</v>
      </c>
      <c r="D34" s="31" t="e" vm="22">
        <v>#VALUE!</v>
      </c>
      <c r="E34" s="39">
        <v>0</v>
      </c>
      <c r="F34" s="23" t="s">
        <v>44</v>
      </c>
      <c r="G34" s="16">
        <v>554.4</v>
      </c>
      <c r="H34" s="17">
        <f t="shared" si="0"/>
        <v>0</v>
      </c>
      <c r="I34" s="18">
        <f t="shared" si="1"/>
        <v>676.36799999999994</v>
      </c>
      <c r="J34" s="41">
        <f t="shared" si="2"/>
        <v>0</v>
      </c>
      <c r="K34" s="19"/>
    </row>
    <row r="35" spans="1:11" s="20" customFormat="1" ht="137.5" customHeight="1" thickBot="1" x14ac:dyDescent="0.4">
      <c r="A35" s="14" t="s">
        <v>15</v>
      </c>
      <c r="B35" s="15" t="s">
        <v>45</v>
      </c>
      <c r="C35" s="25" t="s">
        <v>77</v>
      </c>
      <c r="D35" s="31" t="e" vm="23">
        <v>#VALUE!</v>
      </c>
      <c r="E35" s="39">
        <v>0</v>
      </c>
      <c r="F35" s="23" t="s">
        <v>78</v>
      </c>
      <c r="G35" s="16">
        <f>554.4+268.8</f>
        <v>823.2</v>
      </c>
      <c r="H35" s="17">
        <f t="shared" ref="H35" si="3">G35*E35</f>
        <v>0</v>
      </c>
      <c r="I35" s="18">
        <f t="shared" ref="I35" si="4">G35*1.22</f>
        <v>1004.3040000000001</v>
      </c>
      <c r="J35" s="41">
        <f t="shared" si="2"/>
        <v>0</v>
      </c>
      <c r="K35" s="19"/>
    </row>
    <row r="36" spans="1:11" s="20" customFormat="1" ht="137.5" customHeight="1" thickBot="1" x14ac:dyDescent="0.4">
      <c r="A36" s="14" t="s">
        <v>15</v>
      </c>
      <c r="B36" s="15" t="s">
        <v>45</v>
      </c>
      <c r="C36" s="25" t="s">
        <v>79</v>
      </c>
      <c r="D36" s="31" t="e" vm="24">
        <v>#VALUE!</v>
      </c>
      <c r="E36" s="39">
        <v>0</v>
      </c>
      <c r="F36" s="23" t="s">
        <v>81</v>
      </c>
      <c r="G36" s="16">
        <v>1123.5</v>
      </c>
      <c r="H36" s="17">
        <f t="shared" si="0"/>
        <v>0</v>
      </c>
      <c r="I36" s="18">
        <f t="shared" si="1"/>
        <v>1370.67</v>
      </c>
      <c r="J36" s="41">
        <f t="shared" si="2"/>
        <v>0</v>
      </c>
      <c r="K36" s="19"/>
    </row>
    <row r="37" spans="1:11" s="20" customFormat="1" ht="137.5" customHeight="1" thickBot="1" x14ac:dyDescent="0.4">
      <c r="A37" s="14" t="s">
        <v>15</v>
      </c>
      <c r="B37" s="15" t="s">
        <v>45</v>
      </c>
      <c r="C37" s="25" t="s">
        <v>80</v>
      </c>
      <c r="D37" s="31" t="e" vm="25">
        <v>#VALUE!</v>
      </c>
      <c r="E37" s="39">
        <v>0</v>
      </c>
      <c r="F37" s="23" t="s">
        <v>82</v>
      </c>
      <c r="G37" s="16">
        <v>1123.5</v>
      </c>
      <c r="H37" s="17">
        <f>G37*E37</f>
        <v>0</v>
      </c>
      <c r="I37" s="18">
        <f t="shared" ref="I37" si="5">G37*1.22</f>
        <v>1370.67</v>
      </c>
      <c r="J37" s="41">
        <f t="shared" si="2"/>
        <v>0</v>
      </c>
      <c r="K37" s="19"/>
    </row>
    <row r="38" spans="1:11" s="20" customFormat="1" ht="137.5" customHeight="1" thickBot="1" x14ac:dyDescent="0.4">
      <c r="A38" s="14" t="s">
        <v>15</v>
      </c>
      <c r="B38" s="15" t="s">
        <v>45</v>
      </c>
      <c r="C38" s="25" t="s">
        <v>83</v>
      </c>
      <c r="D38" s="31" t="e" vm="26">
        <v>#VALUE!</v>
      </c>
      <c r="E38" s="39">
        <v>0</v>
      </c>
      <c r="F38" s="23" t="s">
        <v>85</v>
      </c>
      <c r="G38" s="16">
        <v>1460.2</v>
      </c>
      <c r="H38" s="17">
        <f t="shared" ref="H38:H39" si="6">G38*E38</f>
        <v>0</v>
      </c>
      <c r="I38" s="18">
        <f t="shared" ref="I38:I39" si="7">G38*1.22</f>
        <v>1781.444</v>
      </c>
      <c r="J38" s="41">
        <f t="shared" si="2"/>
        <v>0</v>
      </c>
      <c r="K38" s="19"/>
    </row>
    <row r="39" spans="1:11" s="20" customFormat="1" ht="137.5" customHeight="1" thickBot="1" x14ac:dyDescent="0.4">
      <c r="A39" s="14" t="s">
        <v>15</v>
      </c>
      <c r="B39" s="15" t="s">
        <v>45</v>
      </c>
      <c r="C39" s="25" t="s">
        <v>84</v>
      </c>
      <c r="D39" s="31" t="e" vm="27">
        <v>#VALUE!</v>
      </c>
      <c r="E39" s="39">
        <v>0</v>
      </c>
      <c r="F39" s="23" t="s">
        <v>86</v>
      </c>
      <c r="G39" s="16">
        <v>1460.2</v>
      </c>
      <c r="H39" s="17">
        <f t="shared" si="6"/>
        <v>0</v>
      </c>
      <c r="I39" s="18">
        <f t="shared" si="7"/>
        <v>1781.444</v>
      </c>
      <c r="J39" s="41">
        <f t="shared" si="2"/>
        <v>0</v>
      </c>
      <c r="K39" s="19"/>
    </row>
    <row r="40" spans="1:11" s="20" customFormat="1" ht="137.5" customHeight="1" thickBot="1" x14ac:dyDescent="0.4">
      <c r="A40" s="14" t="s">
        <v>15</v>
      </c>
      <c r="B40" s="15" t="s">
        <v>46</v>
      </c>
      <c r="C40" s="25" t="s">
        <v>97</v>
      </c>
      <c r="D40" s="31" t="e" vm="28">
        <v>#VALUE!</v>
      </c>
      <c r="E40" s="39">
        <v>0</v>
      </c>
      <c r="F40" s="23" t="s">
        <v>98</v>
      </c>
      <c r="G40" s="21">
        <v>506</v>
      </c>
      <c r="H40" s="17">
        <f t="shared" si="0"/>
        <v>0</v>
      </c>
      <c r="I40" s="18">
        <f t="shared" si="1"/>
        <v>617.31999999999994</v>
      </c>
      <c r="J40" s="41">
        <f t="shared" si="2"/>
        <v>0</v>
      </c>
      <c r="K40" s="19"/>
    </row>
    <row r="41" spans="1:11" s="20" customFormat="1" ht="137.5" customHeight="1" thickBot="1" x14ac:dyDescent="0.4">
      <c r="A41" s="14" t="s">
        <v>15</v>
      </c>
      <c r="B41" s="15" t="s">
        <v>46</v>
      </c>
      <c r="C41" s="25" t="s">
        <v>95</v>
      </c>
      <c r="D41" s="31" t="e" vm="29">
        <v>#VALUE!</v>
      </c>
      <c r="E41" s="39">
        <v>0</v>
      </c>
      <c r="F41" s="23" t="s">
        <v>99</v>
      </c>
      <c r="G41" s="16">
        <v>437</v>
      </c>
      <c r="H41" s="17">
        <f t="shared" si="0"/>
        <v>0</v>
      </c>
      <c r="I41" s="18">
        <f t="shared" si="1"/>
        <v>533.14</v>
      </c>
      <c r="J41" s="41">
        <f t="shared" si="2"/>
        <v>0</v>
      </c>
      <c r="K41" s="19"/>
    </row>
    <row r="42" spans="1:11" s="20" customFormat="1" ht="137.5" customHeight="1" thickBot="1" x14ac:dyDescent="0.4">
      <c r="A42" s="14" t="s">
        <v>15</v>
      </c>
      <c r="B42" s="15" t="s">
        <v>46</v>
      </c>
      <c r="C42" s="25" t="s">
        <v>94</v>
      </c>
      <c r="D42" s="31" t="e" vm="30">
        <v>#VALUE!</v>
      </c>
      <c r="E42" s="39">
        <v>0</v>
      </c>
      <c r="F42" s="23" t="s">
        <v>100</v>
      </c>
      <c r="G42" s="16">
        <v>397</v>
      </c>
      <c r="H42" s="17">
        <f t="shared" si="0"/>
        <v>0</v>
      </c>
      <c r="I42" s="18">
        <f t="shared" si="1"/>
        <v>484.34</v>
      </c>
      <c r="J42" s="41">
        <f t="shared" si="2"/>
        <v>0</v>
      </c>
      <c r="K42" s="19"/>
    </row>
    <row r="43" spans="1:11" s="20" customFormat="1" ht="137.5" customHeight="1" thickBot="1" x14ac:dyDescent="0.4">
      <c r="A43" s="14" t="s">
        <v>15</v>
      </c>
      <c r="B43" s="15" t="s">
        <v>46</v>
      </c>
      <c r="C43" s="25" t="s">
        <v>102</v>
      </c>
      <c r="D43" s="31" t="e" vm="31">
        <v>#VALUE!</v>
      </c>
      <c r="E43" s="39">
        <v>0</v>
      </c>
      <c r="F43" s="23" t="s">
        <v>103</v>
      </c>
      <c r="G43" s="16">
        <v>317</v>
      </c>
      <c r="H43" s="17">
        <f t="shared" si="0"/>
        <v>0</v>
      </c>
      <c r="I43" s="18">
        <f t="shared" si="1"/>
        <v>386.74</v>
      </c>
      <c r="J43" s="41">
        <f t="shared" si="2"/>
        <v>0</v>
      </c>
      <c r="K43" s="19"/>
    </row>
    <row r="44" spans="1:11" s="20" customFormat="1" ht="137.5" customHeight="1" thickBot="1" x14ac:dyDescent="0.4">
      <c r="A44" s="14" t="s">
        <v>15</v>
      </c>
      <c r="B44" s="15" t="s">
        <v>54</v>
      </c>
      <c r="C44" s="25" t="s">
        <v>47</v>
      </c>
      <c r="D44" s="31" t="e" vm="32">
        <v>#VALUE!</v>
      </c>
      <c r="E44" s="39">
        <v>0</v>
      </c>
      <c r="F44" s="23" t="s">
        <v>87</v>
      </c>
      <c r="G44" s="16">
        <v>753.90000000000009</v>
      </c>
      <c r="H44" s="17">
        <f t="shared" si="0"/>
        <v>0</v>
      </c>
      <c r="I44" s="18">
        <f t="shared" si="1"/>
        <v>919.75800000000004</v>
      </c>
      <c r="J44" s="41">
        <f t="shared" si="2"/>
        <v>0</v>
      </c>
      <c r="K44" s="19"/>
    </row>
    <row r="45" spans="1:11" s="20" customFormat="1" ht="137.5" customHeight="1" thickBot="1" x14ac:dyDescent="0.4">
      <c r="A45" s="14" t="s">
        <v>15</v>
      </c>
      <c r="B45" s="15" t="s">
        <v>54</v>
      </c>
      <c r="C45" s="25" t="s">
        <v>48</v>
      </c>
      <c r="D45" s="31" t="e" vm="32">
        <v>#VALUE!</v>
      </c>
      <c r="E45" s="39">
        <v>0</v>
      </c>
      <c r="F45" s="23" t="s">
        <v>88</v>
      </c>
      <c r="G45" s="16">
        <v>842.1</v>
      </c>
      <c r="H45" s="17">
        <f t="shared" si="0"/>
        <v>0</v>
      </c>
      <c r="I45" s="18">
        <f t="shared" si="1"/>
        <v>1027.3620000000001</v>
      </c>
      <c r="J45" s="41">
        <f t="shared" si="2"/>
        <v>0</v>
      </c>
      <c r="K45" s="19"/>
    </row>
    <row r="46" spans="1:11" s="20" customFormat="1" ht="137.5" customHeight="1" thickBot="1" x14ac:dyDescent="0.4">
      <c r="A46" s="14" t="s">
        <v>15</v>
      </c>
      <c r="B46" s="15" t="s">
        <v>54</v>
      </c>
      <c r="C46" s="25" t="s">
        <v>49</v>
      </c>
      <c r="D46" s="31" t="e" vm="33">
        <v>#VALUE!</v>
      </c>
      <c r="E46" s="39">
        <v>0</v>
      </c>
      <c r="F46" s="23" t="s">
        <v>89</v>
      </c>
      <c r="G46" s="16">
        <v>235.2</v>
      </c>
      <c r="H46" s="17">
        <f t="shared" si="0"/>
        <v>0</v>
      </c>
      <c r="I46" s="18">
        <f t="shared" si="1"/>
        <v>286.94399999999996</v>
      </c>
      <c r="J46" s="41">
        <f t="shared" si="2"/>
        <v>0</v>
      </c>
      <c r="K46" s="19"/>
    </row>
    <row r="47" spans="1:11" s="20" customFormat="1" ht="137.5" customHeight="1" thickBot="1" x14ac:dyDescent="0.4">
      <c r="A47" s="14" t="s">
        <v>15</v>
      </c>
      <c r="B47" s="15" t="s">
        <v>54</v>
      </c>
      <c r="C47" s="25" t="s">
        <v>50</v>
      </c>
      <c r="D47" s="31" t="e" vm="34">
        <v>#VALUE!</v>
      </c>
      <c r="E47" s="39">
        <v>0</v>
      </c>
      <c r="F47" s="23" t="s">
        <v>90</v>
      </c>
      <c r="G47" s="16">
        <v>784</v>
      </c>
      <c r="H47" s="17">
        <f t="shared" si="0"/>
        <v>0</v>
      </c>
      <c r="I47" s="18">
        <f t="shared" si="1"/>
        <v>956.48</v>
      </c>
      <c r="J47" s="41">
        <f t="shared" si="2"/>
        <v>0</v>
      </c>
      <c r="K47" s="19"/>
    </row>
    <row r="48" spans="1:11" s="20" customFormat="1" ht="137.5" customHeight="1" thickBot="1" x14ac:dyDescent="0.4">
      <c r="A48" s="14" t="s">
        <v>15</v>
      </c>
      <c r="B48" s="15" t="s">
        <v>54</v>
      </c>
      <c r="C48" s="25" t="s">
        <v>51</v>
      </c>
      <c r="D48" s="31" t="e" vm="35">
        <v>#VALUE!</v>
      </c>
      <c r="E48" s="39">
        <v>0</v>
      </c>
      <c r="F48" s="23" t="s">
        <v>91</v>
      </c>
      <c r="G48" s="16">
        <v>1472.1</v>
      </c>
      <c r="H48" s="17">
        <f t="shared" si="0"/>
        <v>0</v>
      </c>
      <c r="I48" s="18">
        <f t="shared" si="1"/>
        <v>1795.9619999999998</v>
      </c>
      <c r="J48" s="41">
        <f t="shared" si="2"/>
        <v>0</v>
      </c>
      <c r="K48" s="19"/>
    </row>
    <row r="49" spans="1:11" s="20" customFormat="1" ht="137.5" customHeight="1" thickBot="1" x14ac:dyDescent="0.4">
      <c r="A49" s="14" t="s">
        <v>15</v>
      </c>
      <c r="B49" s="15" t="s">
        <v>54</v>
      </c>
      <c r="C49" s="25" t="s">
        <v>52</v>
      </c>
      <c r="D49" s="31" t="e" vm="36">
        <v>#VALUE!</v>
      </c>
      <c r="E49" s="39">
        <v>0</v>
      </c>
      <c r="F49" s="23" t="s">
        <v>92</v>
      </c>
      <c r="G49" s="16">
        <v>2104.1999999999998</v>
      </c>
      <c r="H49" s="17">
        <f t="shared" si="0"/>
        <v>0</v>
      </c>
      <c r="I49" s="18">
        <f t="shared" si="1"/>
        <v>2567.1239999999998</v>
      </c>
      <c r="J49" s="41">
        <f t="shared" si="2"/>
        <v>0</v>
      </c>
      <c r="K49" s="19"/>
    </row>
    <row r="50" spans="1:11" s="20" customFormat="1" ht="137.5" customHeight="1" thickBot="1" x14ac:dyDescent="0.4">
      <c r="A50" s="14" t="s">
        <v>15</v>
      </c>
      <c r="B50" s="15" t="s">
        <v>54</v>
      </c>
      <c r="C50" s="25" t="s">
        <v>53</v>
      </c>
      <c r="D50" s="31" t="e" vm="37">
        <v>#VALUE!</v>
      </c>
      <c r="E50" s="39">
        <v>0</v>
      </c>
      <c r="F50" s="23" t="s">
        <v>93</v>
      </c>
      <c r="G50" s="16">
        <v>536.20000000000005</v>
      </c>
      <c r="H50" s="17">
        <f t="shared" si="0"/>
        <v>0</v>
      </c>
      <c r="I50" s="18">
        <f t="shared" si="1"/>
        <v>654.16399999999999</v>
      </c>
      <c r="J50" s="41">
        <f t="shared" si="2"/>
        <v>0</v>
      </c>
      <c r="K50" s="19"/>
    </row>
    <row r="51" spans="1:11" s="27" customFormat="1" ht="14" x14ac:dyDescent="0.3">
      <c r="D51" s="38"/>
    </row>
  </sheetData>
  <sheetProtection algorithmName="SHA-512" hashValue="Q8wV04J+MmBjZWDt/UB/D45Rr0YH/5YuoORp6mtXOBMV8f+MYo948SMyHJIkhNvtrg0TRZgPYFcuI0axdkRtLg==" saltValue="dFUI6tJJj/WGD1koqUDxEw==" spinCount="100000" sheet="1" selectLockedCells="1"/>
  <protectedRanges>
    <protectedRange sqref="E9:E50" name="Intervallo1"/>
  </protectedRanges>
  <mergeCells count="6">
    <mergeCell ref="F2:G3"/>
    <mergeCell ref="H2:J2"/>
    <mergeCell ref="H3:J3"/>
    <mergeCell ref="F4:G6"/>
    <mergeCell ref="H4:J5"/>
    <mergeCell ref="H6:J6"/>
  </mergeCells>
  <hyperlinks>
    <hyperlink ref="H3" r:id="rId1" xr:uid="{24F6165C-3802-4CD3-B94E-AD1132BB2180}"/>
    <hyperlink ref="H6:J6" r:id="rId2" display="commerciale@mobilferro.org" xr:uid="{C18D81BB-42A0-4AD5-A7CA-4A91C4C376B8}"/>
    <hyperlink ref="H6" r:id="rId3" xr:uid="{CD2A9531-5C4F-46A7-8F5D-8D500764148A}"/>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Massimiliano Di Biase</dc:creator>
  <cp:lastModifiedBy>Camilla Bianchini</cp:lastModifiedBy>
  <dcterms:created xsi:type="dcterms:W3CDTF">2025-11-07T16:14:04Z</dcterms:created>
  <dcterms:modified xsi:type="dcterms:W3CDTF">2026-01-21T09:55:19Z</dcterms:modified>
</cp:coreProperties>
</file>